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neuquenfactur" sheetId="1" r:id="rId1"/>
    <sheet name="neuque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<sst xmlns="http://schemas.openxmlformats.org/spreadsheetml/2006/main" count="183" uniqueCount="65">
  <si>
    <t>Provincia de NEUQUEN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</si>
  <si>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</si>
  <si>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</si>
  <si>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</si>
  <si>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</si>
  <si>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</si>
  <si>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</si>
  <si>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</si>
  <si>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</si>
  <si>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</si>
  <si>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</si>
  <si>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</si>
  <si>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</si>
  <si>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</si>
  <si>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</si>
  <si>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</si>
  <si>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Aluminé</t>
  </si>
  <si>
    <t>EPEN</t>
  </si>
  <si>
    <t>Total Aluminé</t>
  </si>
  <si>
    <t>Añelo</t>
  </si>
  <si>
    <t>Total Añelo</t>
  </si>
  <si>
    <t>Catan Lil</t>
  </si>
  <si>
    <t>EPEN (Aislado)</t>
  </si>
  <si>
    <t>Total Catan Lil</t>
  </si>
  <si>
    <t>Chos Malal</t>
  </si>
  <si>
    <t>Total Chos Malal</t>
  </si>
  <si>
    <t>Collón Curá</t>
  </si>
  <si>
    <t>Total Collón Curá</t>
  </si>
  <si>
    <t>Confluencia</t>
  </si>
  <si>
    <t>CALF</t>
  </si>
  <si>
    <t>Coop de Cutral Có</t>
  </si>
  <si>
    <t>GUMEM</t>
  </si>
  <si>
    <t>Total Confluencia</t>
  </si>
  <si>
    <t>Huiliches</t>
  </si>
  <si>
    <t>Total Huiliches</t>
  </si>
  <si>
    <t>Lácar</t>
  </si>
  <si>
    <t>Total Lácar</t>
  </si>
  <si>
    <t>Loncopue</t>
  </si>
  <si>
    <t>Total Loncopue</t>
  </si>
  <si>
    <t>Los Lagos</t>
  </si>
  <si>
    <t>Total Los Lagos</t>
  </si>
  <si>
    <t>Minas</t>
  </si>
  <si>
    <t>Total Minas</t>
  </si>
  <si>
    <t>Ñorquín</t>
  </si>
  <si>
    <t>Total Ñorquín</t>
  </si>
  <si>
    <t>Pehuenches</t>
  </si>
  <si>
    <t>Total Pehuenches</t>
  </si>
  <si>
    <t>Picún Leufú</t>
  </si>
  <si>
    <t>Total Picún Leufú</t>
  </si>
  <si>
    <t>Picunches</t>
  </si>
  <si>
    <t>Total Picunches</t>
  </si>
  <si>
    <t>Zapala</t>
  </si>
  <si>
    <t>Coop de Zapala</t>
  </si>
  <si>
    <t>Total Zapala</t>
  </si>
  <si>
    <t>TOTAL EPEN</t>
  </si>
  <si>
    <t>TOTAL COOPERATIVAS</t>
  </si>
  <si>
    <t>TOTAL GUMEM</t>
  </si>
  <si>
    <t>TOTAL NEUQUEN</t>
  </si>
  <si>
    <t xml:space="preserve">La información enviada por EPEN solo permite discriminar consumos Residencial Alumbrado Publico y Otros </t>
  </si>
  <si>
    <t>en el que están cargados todos los sectores restantes.</t>
  </si>
  <si>
    <t>Cantidad de usuarios</t>
  </si>
  <si>
    <t>Los usuarios de la Coop de Plottier han sido estimados</t>
  </si>
  <si>
    <t>AÑO 2014</t>
  </si>
  <si>
    <t>La Coop de Plottier fue estimada en función de lo comprado a EPEN y el % de pérdidas similar al de 2013.</t>
  </si>
  <si>
    <t>Coop de Plottier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</si>
</sst>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1" max="1" width="22.7109375" style="0" customWidth="1"/>
    <col min="2" max="2" width="18.140625" style="0" customWidth="1"/>
    <col min="3" max="3" width="15.00390625" style="0" customWidth="1"/>
    <col min="9" max="9" width="9.421875" style="0" customWidth="1"/>
    <col min="10" max="10" width="10.8515625" style="0" customWidth="1"/>
    <col min="11" max="11" width="10.28125" style="0" customWidth="1"/>
    <col min="12" max="12" width="9.00390625" style="0" customWidth="1"/>
  </cols>
  <sheetData>
    <row r="1" spans="1:13" ht="12.75">
      <c r="A1" s="1" t="s">
        <v>62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3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12802.06</v>
      </c>
      <c r="D7" s="14">
        <v>6697.954</v>
      </c>
      <c r="E7" s="14">
        <v>0</v>
      </c>
      <c r="F7" s="14">
        <v>0</v>
      </c>
      <c r="G7" s="14">
        <v>0</v>
      </c>
      <c r="H7" s="14">
        <v>596.429</v>
      </c>
      <c r="I7" s="14">
        <v>0</v>
      </c>
      <c r="J7" s="14">
        <v>0</v>
      </c>
      <c r="K7" s="14">
        <v>0</v>
      </c>
      <c r="L7" s="14">
        <v>0</v>
      </c>
      <c r="M7" s="14">
        <v>5507.677</v>
      </c>
    </row>
    <row r="8" spans="1:13" s="11" customFormat="1" ht="12.75">
      <c r="A8" s="10" t="s">
        <v>18</v>
      </c>
      <c r="C8" s="15">
        <f aca="true" t="shared" si="0" ref="C8:C48">SUM(D8:M8)</f>
        <v>12802.06</v>
      </c>
      <c r="D8" s="15">
        <f>+D7</f>
        <v>6697.954</v>
      </c>
      <c r="E8" s="15">
        <f aca="true" t="shared" si="1" ref="E8:M8">+E7</f>
        <v>0</v>
      </c>
      <c r="F8" s="15">
        <f t="shared" si="1"/>
        <v>0</v>
      </c>
      <c r="G8" s="15">
        <f t="shared" si="1"/>
        <v>0</v>
      </c>
      <c r="H8" s="15">
        <f t="shared" si="1"/>
        <v>596.429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5507.677</v>
      </c>
    </row>
    <row r="9" spans="1:13" s="9" customFormat="1" ht="12.75">
      <c r="A9" s="9" t="s">
        <v>19</v>
      </c>
      <c r="B9" s="9" t="s">
        <v>17</v>
      </c>
      <c r="C9" s="14">
        <f t="shared" si="0"/>
        <v>38698.744000000006</v>
      </c>
      <c r="D9" s="14">
        <v>11348.94</v>
      </c>
      <c r="E9" s="14">
        <v>0</v>
      </c>
      <c r="F9" s="14">
        <v>0</v>
      </c>
      <c r="G9" s="14">
        <v>0</v>
      </c>
      <c r="H9" s="14">
        <v>1033.674</v>
      </c>
      <c r="I9" s="14">
        <v>0</v>
      </c>
      <c r="J9" s="14">
        <v>0</v>
      </c>
      <c r="K9" s="14">
        <v>0</v>
      </c>
      <c r="L9" s="14">
        <v>0</v>
      </c>
      <c r="M9" s="14">
        <v>26316.13</v>
      </c>
    </row>
    <row r="10" spans="1:13" s="11" customFormat="1" ht="12.75">
      <c r="A10" s="10" t="s">
        <v>20</v>
      </c>
      <c r="C10" s="15">
        <f t="shared" si="0"/>
        <v>38698.744000000006</v>
      </c>
      <c r="D10" s="15">
        <f>+D9</f>
        <v>11348.94</v>
      </c>
      <c r="E10" s="15">
        <f aca="true" t="shared" si="2" ref="E10:M10">+E9</f>
        <v>0</v>
      </c>
      <c r="F10" s="15">
        <f t="shared" si="2"/>
        <v>0</v>
      </c>
      <c r="G10" s="15">
        <f t="shared" si="2"/>
        <v>0</v>
      </c>
      <c r="H10" s="15">
        <f t="shared" si="2"/>
        <v>1033.674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26316.13</v>
      </c>
    </row>
    <row r="11" spans="1:13" s="9" customFormat="1" ht="12.75">
      <c r="A11" s="9" t="s">
        <v>21</v>
      </c>
      <c r="B11" s="9" t="s">
        <v>22</v>
      </c>
      <c r="C11" s="14">
        <f t="shared" si="0"/>
        <v>1617.307</v>
      </c>
      <c r="D11" s="14">
        <v>989.019</v>
      </c>
      <c r="E11" s="14">
        <v>0</v>
      </c>
      <c r="F11" s="14">
        <v>0</v>
      </c>
      <c r="G11" s="14">
        <v>0</v>
      </c>
      <c r="H11" s="14">
        <v>51.356</v>
      </c>
      <c r="I11" s="14">
        <v>0</v>
      </c>
      <c r="J11" s="14">
        <v>0</v>
      </c>
      <c r="K11" s="14">
        <v>0</v>
      </c>
      <c r="L11" s="14">
        <v>0</v>
      </c>
      <c r="M11" s="14">
        <v>576.932</v>
      </c>
    </row>
    <row r="12" spans="1:13" s="11" customFormat="1" ht="12.75">
      <c r="A12" s="10" t="s">
        <v>23</v>
      </c>
      <c r="C12" s="15">
        <f t="shared" si="0"/>
        <v>1617.307</v>
      </c>
      <c r="D12" s="15">
        <f>+D11</f>
        <v>989.019</v>
      </c>
      <c r="E12" s="15">
        <f aca="true" t="shared" si="3" ref="E12:M12">+E11</f>
        <v>0</v>
      </c>
      <c r="F12" s="15">
        <f t="shared" si="3"/>
        <v>0</v>
      </c>
      <c r="G12" s="15">
        <f t="shared" si="3"/>
        <v>0</v>
      </c>
      <c r="H12" s="15">
        <f t="shared" si="3"/>
        <v>51.356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576.932</v>
      </c>
    </row>
    <row r="13" spans="1:13" s="9" customFormat="1" ht="12.75">
      <c r="A13" s="9" t="s">
        <v>24</v>
      </c>
      <c r="B13" s="9" t="s">
        <v>17</v>
      </c>
      <c r="C13" s="14">
        <f t="shared" si="0"/>
        <v>21341.494</v>
      </c>
      <c r="D13" s="14">
        <v>11523.183</v>
      </c>
      <c r="E13" s="14">
        <v>0</v>
      </c>
      <c r="F13" s="14">
        <v>0</v>
      </c>
      <c r="G13" s="14">
        <v>0</v>
      </c>
      <c r="H13" s="14">
        <v>1507.866</v>
      </c>
      <c r="I13" s="14">
        <v>0</v>
      </c>
      <c r="J13" s="14">
        <v>0</v>
      </c>
      <c r="K13" s="14">
        <v>0</v>
      </c>
      <c r="L13" s="14">
        <v>0</v>
      </c>
      <c r="M13" s="14">
        <v>8310.445</v>
      </c>
    </row>
    <row r="14" spans="1:13" s="11" customFormat="1" ht="12.75">
      <c r="A14" s="10" t="s">
        <v>25</v>
      </c>
      <c r="C14" s="15">
        <f t="shared" si="0"/>
        <v>21341.494</v>
      </c>
      <c r="D14" s="15">
        <f>+D13</f>
        <v>11523.183</v>
      </c>
      <c r="E14" s="15">
        <f aca="true" t="shared" si="4" ref="E14:M14">+E13</f>
        <v>0</v>
      </c>
      <c r="F14" s="15">
        <f t="shared" si="4"/>
        <v>0</v>
      </c>
      <c r="G14" s="15">
        <f t="shared" si="4"/>
        <v>0</v>
      </c>
      <c r="H14" s="15">
        <f t="shared" si="4"/>
        <v>1507.866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8310.445</v>
      </c>
    </row>
    <row r="15" spans="1:13" s="9" customFormat="1" ht="12.75">
      <c r="A15" s="9" t="s">
        <v>26</v>
      </c>
      <c r="B15" s="9" t="s">
        <v>17</v>
      </c>
      <c r="C15" s="14">
        <f t="shared" si="0"/>
        <v>8521.603</v>
      </c>
      <c r="D15" s="14">
        <v>2597.765</v>
      </c>
      <c r="E15" s="14">
        <v>0</v>
      </c>
      <c r="F15" s="14">
        <v>0</v>
      </c>
      <c r="G15" s="14">
        <v>0</v>
      </c>
      <c r="H15" s="14">
        <v>430.374</v>
      </c>
      <c r="I15" s="14">
        <v>0</v>
      </c>
      <c r="J15" s="14">
        <v>0</v>
      </c>
      <c r="K15" s="14">
        <v>0</v>
      </c>
      <c r="L15" s="14">
        <v>0</v>
      </c>
      <c r="M15" s="14">
        <v>5493.464</v>
      </c>
    </row>
    <row r="16" spans="1:13" s="11" customFormat="1" ht="12.75">
      <c r="A16" s="10" t="s">
        <v>27</v>
      </c>
      <c r="C16" s="15">
        <f t="shared" si="0"/>
        <v>8521.603</v>
      </c>
      <c r="D16" s="15">
        <f>+D15</f>
        <v>2597.765</v>
      </c>
      <c r="E16" s="15">
        <f aca="true" t="shared" si="5" ref="E16:M16">+E15</f>
        <v>0</v>
      </c>
      <c r="F16" s="15">
        <f t="shared" si="5"/>
        <v>0</v>
      </c>
      <c r="G16" s="15">
        <f t="shared" si="5"/>
        <v>0</v>
      </c>
      <c r="H16" s="15">
        <f t="shared" si="5"/>
        <v>430.374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5493.464</v>
      </c>
    </row>
    <row r="17" spans="1:14" ht="12.75">
      <c r="A17" t="s">
        <v>28</v>
      </c>
      <c r="B17" t="s">
        <v>64</v>
      </c>
      <c r="C17" s="18">
        <f t="shared" si="0"/>
        <v>59620.6393712885</v>
      </c>
      <c r="D17" s="18">
        <v>31187.683790383788</v>
      </c>
      <c r="E17" s="18">
        <v>5869.81941508756</v>
      </c>
      <c r="F17" s="18">
        <v>12526.553944172003</v>
      </c>
      <c r="G17" s="18">
        <v>0</v>
      </c>
      <c r="H17" s="18">
        <v>5559.886225996665</v>
      </c>
      <c r="I17" s="18">
        <v>0</v>
      </c>
      <c r="J17" s="18">
        <v>2214.7090257749373</v>
      </c>
      <c r="K17" s="18">
        <v>2261.986969873549</v>
      </c>
      <c r="L17" s="18">
        <v>0</v>
      </c>
      <c r="M17" s="18">
        <v>0</v>
      </c>
      <c r="N17" s="19"/>
    </row>
    <row r="18" spans="1:13" s="9" customFormat="1" ht="12.75">
      <c r="A18" s="9" t="s">
        <v>28</v>
      </c>
      <c r="B18" s="9" t="s">
        <v>29</v>
      </c>
      <c r="C18" s="14">
        <f t="shared" si="0"/>
        <v>483706.33</v>
      </c>
      <c r="D18" s="14">
        <v>206623.471</v>
      </c>
      <c r="E18" s="14">
        <v>135614.119</v>
      </c>
      <c r="F18" s="14">
        <v>114047.743</v>
      </c>
      <c r="G18" s="14">
        <v>0</v>
      </c>
      <c r="H18" s="14">
        <v>27336.15</v>
      </c>
      <c r="I18" s="14">
        <v>0</v>
      </c>
      <c r="J18" s="14">
        <v>84.847</v>
      </c>
      <c r="K18" s="14">
        <v>0</v>
      </c>
      <c r="L18" s="14">
        <v>0</v>
      </c>
      <c r="M18" s="14">
        <v>0</v>
      </c>
    </row>
    <row r="19" spans="1:13" s="9" customFormat="1" ht="12.75">
      <c r="A19" s="9" t="s">
        <v>28</v>
      </c>
      <c r="B19" s="9" t="s">
        <v>17</v>
      </c>
      <c r="C19" s="14">
        <f t="shared" si="0"/>
        <v>221904.75699999998</v>
      </c>
      <c r="D19" s="14">
        <v>48079.101</v>
      </c>
      <c r="E19" s="14">
        <v>0</v>
      </c>
      <c r="F19" s="14">
        <v>0</v>
      </c>
      <c r="G19" s="14">
        <v>0</v>
      </c>
      <c r="H19" s="14">
        <v>4640.99</v>
      </c>
      <c r="I19" s="14">
        <v>0</v>
      </c>
      <c r="J19" s="14">
        <v>0</v>
      </c>
      <c r="K19" s="14">
        <v>0</v>
      </c>
      <c r="L19" s="14">
        <v>0</v>
      </c>
      <c r="M19" s="14">
        <v>169184.666</v>
      </c>
    </row>
    <row r="20" spans="1:13" s="9" customFormat="1" ht="12.75">
      <c r="A20" s="9" t="s">
        <v>28</v>
      </c>
      <c r="B20" s="9" t="s">
        <v>30</v>
      </c>
      <c r="C20" s="14">
        <f t="shared" si="0"/>
        <v>72767.057</v>
      </c>
      <c r="D20" s="14">
        <v>41635.024</v>
      </c>
      <c r="E20" s="14">
        <v>18738.889</v>
      </c>
      <c r="F20" s="14">
        <v>850.549</v>
      </c>
      <c r="G20" s="14">
        <v>592.062</v>
      </c>
      <c r="H20" s="14">
        <v>7262.634</v>
      </c>
      <c r="I20" s="14">
        <v>0</v>
      </c>
      <c r="J20" s="14">
        <v>0</v>
      </c>
      <c r="K20" s="14">
        <v>3687.899</v>
      </c>
      <c r="L20" s="14">
        <v>0</v>
      </c>
      <c r="M20" s="14">
        <v>0</v>
      </c>
    </row>
    <row r="21" spans="1:13" s="9" customFormat="1" ht="12.75">
      <c r="A21" s="9" t="s">
        <v>28</v>
      </c>
      <c r="B21" s="9" t="s">
        <v>31</v>
      </c>
      <c r="C21" s="14">
        <f t="shared" si="0"/>
        <v>215082.04200000002</v>
      </c>
      <c r="D21" s="14">
        <v>0</v>
      </c>
      <c r="E21" s="14">
        <v>106348.882</v>
      </c>
      <c r="F21" s="14">
        <v>108733.16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s="12" customFormat="1" ht="12.75">
      <c r="A22" s="4" t="s">
        <v>32</v>
      </c>
      <c r="C22" s="3">
        <f t="shared" si="0"/>
        <v>1053080.8253712885</v>
      </c>
      <c r="D22" s="3">
        <f>+D17+D18+D19+D20+D21</f>
        <v>327525.27979038376</v>
      </c>
      <c r="E22" s="3">
        <f aca="true" t="shared" si="6" ref="E22:M22">+E17+E18+E19+E20+E21</f>
        <v>266571.70941508753</v>
      </c>
      <c r="F22" s="3">
        <f t="shared" si="6"/>
        <v>236158.005944172</v>
      </c>
      <c r="G22" s="3">
        <f t="shared" si="6"/>
        <v>592.062</v>
      </c>
      <c r="H22" s="3">
        <f t="shared" si="6"/>
        <v>44799.66022599666</v>
      </c>
      <c r="I22" s="3">
        <f t="shared" si="6"/>
        <v>0</v>
      </c>
      <c r="J22" s="3">
        <f t="shared" si="6"/>
        <v>2299.5560257749376</v>
      </c>
      <c r="K22" s="3">
        <f t="shared" si="6"/>
        <v>5949.885969873549</v>
      </c>
      <c r="L22" s="3">
        <f t="shared" si="6"/>
        <v>0</v>
      </c>
      <c r="M22" s="3">
        <f t="shared" si="6"/>
        <v>169184.666</v>
      </c>
    </row>
    <row r="23" spans="1:13" s="9" customFormat="1" ht="12.75">
      <c r="A23" s="9" t="s">
        <v>33</v>
      </c>
      <c r="B23" s="9" t="s">
        <v>17</v>
      </c>
      <c r="C23" s="14">
        <f t="shared" si="0"/>
        <v>22549.438000000002</v>
      </c>
      <c r="D23" s="14">
        <v>9825.706</v>
      </c>
      <c r="E23" s="14">
        <v>0</v>
      </c>
      <c r="F23" s="14">
        <v>0</v>
      </c>
      <c r="G23" s="14">
        <v>0</v>
      </c>
      <c r="H23" s="14">
        <v>1563.313</v>
      </c>
      <c r="I23" s="14">
        <v>0</v>
      </c>
      <c r="J23" s="14">
        <v>0</v>
      </c>
      <c r="K23" s="14">
        <v>0</v>
      </c>
      <c r="L23" s="14">
        <v>0</v>
      </c>
      <c r="M23" s="14">
        <v>11160.419</v>
      </c>
    </row>
    <row r="24" spans="1:13" s="9" customFormat="1" ht="12.75">
      <c r="A24" s="9" t="s">
        <v>33</v>
      </c>
      <c r="B24" s="9" t="s">
        <v>31</v>
      </c>
      <c r="C24" s="14">
        <f t="shared" si="0"/>
        <v>11886.8</v>
      </c>
      <c r="D24" s="14">
        <v>0</v>
      </c>
      <c r="E24" s="14">
        <v>0</v>
      </c>
      <c r="F24" s="14">
        <v>11886.8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s="11" customFormat="1" ht="12.75">
      <c r="A25" s="10" t="s">
        <v>34</v>
      </c>
      <c r="C25" s="15">
        <f t="shared" si="0"/>
        <v>34436.238000000005</v>
      </c>
      <c r="D25" s="15">
        <f>+D23+D24</f>
        <v>9825.706</v>
      </c>
      <c r="E25" s="15">
        <f aca="true" t="shared" si="7" ref="E25:M25">+E23+E24</f>
        <v>0</v>
      </c>
      <c r="F25" s="15">
        <f t="shared" si="7"/>
        <v>11886.8</v>
      </c>
      <c r="G25" s="15">
        <f t="shared" si="7"/>
        <v>0</v>
      </c>
      <c r="H25" s="15">
        <f t="shared" si="7"/>
        <v>1563.313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11160.419</v>
      </c>
    </row>
    <row r="26" spans="1:13" s="9" customFormat="1" ht="12.75">
      <c r="A26" s="9" t="s">
        <v>35</v>
      </c>
      <c r="B26" s="9" t="s">
        <v>17</v>
      </c>
      <c r="C26" s="14">
        <f t="shared" si="0"/>
        <v>63054.528</v>
      </c>
      <c r="D26" s="14">
        <v>26713.143</v>
      </c>
      <c r="E26" s="14">
        <v>0</v>
      </c>
      <c r="F26" s="14">
        <v>0</v>
      </c>
      <c r="G26" s="14">
        <v>0</v>
      </c>
      <c r="H26" s="14">
        <v>3417.156</v>
      </c>
      <c r="I26" s="14">
        <v>0</v>
      </c>
      <c r="J26" s="14">
        <v>0</v>
      </c>
      <c r="K26" s="14">
        <v>0</v>
      </c>
      <c r="L26" s="14">
        <v>0</v>
      </c>
      <c r="M26" s="14">
        <v>32924.229</v>
      </c>
    </row>
    <row r="27" spans="1:13" s="11" customFormat="1" ht="12.75">
      <c r="A27" s="10" t="s">
        <v>36</v>
      </c>
      <c r="C27" s="15">
        <f t="shared" si="0"/>
        <v>63054.528</v>
      </c>
      <c r="D27" s="15">
        <f>+D26</f>
        <v>26713.143</v>
      </c>
      <c r="E27" s="15">
        <f aca="true" t="shared" si="8" ref="E27:M27">+E26</f>
        <v>0</v>
      </c>
      <c r="F27" s="15">
        <f t="shared" si="8"/>
        <v>0</v>
      </c>
      <c r="G27" s="15">
        <f t="shared" si="8"/>
        <v>0</v>
      </c>
      <c r="H27" s="15">
        <f t="shared" si="8"/>
        <v>3417.156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32924.229</v>
      </c>
    </row>
    <row r="28" spans="1:13" s="9" customFormat="1" ht="12.75">
      <c r="A28" s="9" t="s">
        <v>37</v>
      </c>
      <c r="B28" s="9" t="s">
        <v>22</v>
      </c>
      <c r="C28" s="14">
        <f t="shared" si="0"/>
        <v>293.546</v>
      </c>
      <c r="D28" s="14">
        <v>202.951</v>
      </c>
      <c r="E28" s="14">
        <v>0</v>
      </c>
      <c r="F28" s="14">
        <v>0</v>
      </c>
      <c r="G28" s="14">
        <v>0</v>
      </c>
      <c r="H28" s="14">
        <v>9.618</v>
      </c>
      <c r="I28" s="14">
        <v>0</v>
      </c>
      <c r="J28" s="14">
        <v>0</v>
      </c>
      <c r="K28" s="14">
        <v>0</v>
      </c>
      <c r="L28" s="14">
        <v>0</v>
      </c>
      <c r="M28" s="14">
        <v>80.977</v>
      </c>
    </row>
    <row r="29" spans="1:13" s="9" customFormat="1" ht="12.75">
      <c r="A29" s="9" t="s">
        <v>37</v>
      </c>
      <c r="B29" s="9" t="s">
        <v>17</v>
      </c>
      <c r="C29" s="14">
        <f t="shared" si="0"/>
        <v>6013.081</v>
      </c>
      <c r="D29" s="14">
        <v>3498.385</v>
      </c>
      <c r="E29" s="14">
        <v>0</v>
      </c>
      <c r="F29" s="14">
        <v>0</v>
      </c>
      <c r="G29" s="14">
        <v>0</v>
      </c>
      <c r="H29" s="14">
        <v>377.092</v>
      </c>
      <c r="I29" s="14">
        <v>0</v>
      </c>
      <c r="J29" s="14">
        <v>0</v>
      </c>
      <c r="K29" s="14">
        <v>0</v>
      </c>
      <c r="L29" s="14">
        <v>0</v>
      </c>
      <c r="M29" s="14">
        <v>2137.604</v>
      </c>
    </row>
    <row r="30" spans="1:13" s="11" customFormat="1" ht="12.75">
      <c r="A30" s="10" t="s">
        <v>38</v>
      </c>
      <c r="C30" s="15">
        <f t="shared" si="0"/>
        <v>6306.627</v>
      </c>
      <c r="D30" s="15">
        <f>+D28+D29</f>
        <v>3701.3360000000002</v>
      </c>
      <c r="E30" s="15">
        <f aca="true" t="shared" si="9" ref="E30:M30">+E28+E29</f>
        <v>0</v>
      </c>
      <c r="F30" s="15">
        <f t="shared" si="9"/>
        <v>0</v>
      </c>
      <c r="G30" s="15">
        <f t="shared" si="9"/>
        <v>0</v>
      </c>
      <c r="H30" s="15">
        <f t="shared" si="9"/>
        <v>386.71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2218.5809999999997</v>
      </c>
    </row>
    <row r="31" spans="1:13" s="9" customFormat="1" ht="12.75">
      <c r="A31" s="9" t="s">
        <v>39</v>
      </c>
      <c r="B31" s="9" t="s">
        <v>22</v>
      </c>
      <c r="C31" s="14">
        <f t="shared" si="0"/>
        <v>1899.788</v>
      </c>
      <c r="D31" s="14">
        <v>772.376</v>
      </c>
      <c r="E31" s="14">
        <v>0</v>
      </c>
      <c r="F31" s="14">
        <v>0</v>
      </c>
      <c r="G31" s="14">
        <v>0</v>
      </c>
      <c r="H31" s="14">
        <v>58.081</v>
      </c>
      <c r="I31" s="14">
        <v>0</v>
      </c>
      <c r="J31" s="14">
        <v>0</v>
      </c>
      <c r="K31" s="14">
        <v>0</v>
      </c>
      <c r="L31" s="14">
        <v>0</v>
      </c>
      <c r="M31" s="14">
        <v>1069.331</v>
      </c>
    </row>
    <row r="32" spans="1:13" s="9" customFormat="1" ht="12.75">
      <c r="A32" s="9" t="s">
        <v>39</v>
      </c>
      <c r="B32" s="9" t="s">
        <v>22</v>
      </c>
      <c r="C32" s="14">
        <f t="shared" si="0"/>
        <v>29678.057</v>
      </c>
      <c r="D32" s="14">
        <v>12862.704</v>
      </c>
      <c r="E32" s="14">
        <v>0</v>
      </c>
      <c r="F32" s="14">
        <v>0</v>
      </c>
      <c r="G32" s="14">
        <v>0</v>
      </c>
      <c r="H32" s="14">
        <v>979.404</v>
      </c>
      <c r="I32" s="14">
        <v>0</v>
      </c>
      <c r="J32" s="14">
        <v>0</v>
      </c>
      <c r="K32" s="14">
        <v>0</v>
      </c>
      <c r="L32" s="14">
        <v>0</v>
      </c>
      <c r="M32" s="14">
        <v>15835.949</v>
      </c>
    </row>
    <row r="33" spans="1:13" s="11" customFormat="1" ht="12.75">
      <c r="A33" s="10" t="s">
        <v>40</v>
      </c>
      <c r="C33" s="15">
        <f t="shared" si="0"/>
        <v>31577.845</v>
      </c>
      <c r="D33" s="15">
        <f>+D31+D32</f>
        <v>13635.08</v>
      </c>
      <c r="E33" s="15">
        <f aca="true" t="shared" si="10" ref="E33:M33">+E31+E32</f>
        <v>0</v>
      </c>
      <c r="F33" s="15">
        <f t="shared" si="10"/>
        <v>0</v>
      </c>
      <c r="G33" s="15">
        <f t="shared" si="10"/>
        <v>0</v>
      </c>
      <c r="H33" s="15">
        <f t="shared" si="10"/>
        <v>1037.485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16905.28</v>
      </c>
    </row>
    <row r="34" spans="1:13" s="9" customFormat="1" ht="12.75">
      <c r="A34" s="9" t="s">
        <v>41</v>
      </c>
      <c r="B34" s="9" t="s">
        <v>17</v>
      </c>
      <c r="C34" s="14">
        <f t="shared" si="0"/>
        <v>14451.89</v>
      </c>
      <c r="D34" s="14">
        <v>6773.825</v>
      </c>
      <c r="E34" s="14">
        <v>0</v>
      </c>
      <c r="F34" s="14">
        <v>0</v>
      </c>
      <c r="G34" s="14">
        <v>0</v>
      </c>
      <c r="H34" s="14">
        <v>642.063</v>
      </c>
      <c r="I34" s="14">
        <v>0</v>
      </c>
      <c r="J34" s="14">
        <v>0</v>
      </c>
      <c r="K34" s="14">
        <v>0</v>
      </c>
      <c r="L34" s="14">
        <v>0</v>
      </c>
      <c r="M34" s="14">
        <v>7036.002</v>
      </c>
    </row>
    <row r="35" spans="1:13" s="11" customFormat="1" ht="12.75">
      <c r="A35" s="10" t="s">
        <v>42</v>
      </c>
      <c r="C35" s="15">
        <f t="shared" si="0"/>
        <v>14451.89</v>
      </c>
      <c r="D35" s="15">
        <f>+D34</f>
        <v>6773.825</v>
      </c>
      <c r="E35" s="15">
        <f aca="true" t="shared" si="11" ref="E35:M35">+E34</f>
        <v>0</v>
      </c>
      <c r="F35" s="15">
        <f t="shared" si="11"/>
        <v>0</v>
      </c>
      <c r="G35" s="15">
        <f t="shared" si="11"/>
        <v>0</v>
      </c>
      <c r="H35" s="15">
        <f t="shared" si="11"/>
        <v>642.063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7036.002</v>
      </c>
    </row>
    <row r="36" spans="1:13" s="9" customFormat="1" ht="12.75">
      <c r="A36" s="9" t="s">
        <v>43</v>
      </c>
      <c r="B36" s="9" t="s">
        <v>17</v>
      </c>
      <c r="C36" s="14">
        <f t="shared" si="0"/>
        <v>8572.992</v>
      </c>
      <c r="D36" s="14">
        <v>4149.316</v>
      </c>
      <c r="E36" s="14">
        <v>0</v>
      </c>
      <c r="F36" s="14">
        <v>0</v>
      </c>
      <c r="G36" s="14">
        <v>0</v>
      </c>
      <c r="H36" s="14">
        <v>562.322</v>
      </c>
      <c r="I36" s="14">
        <v>0</v>
      </c>
      <c r="J36" s="14">
        <v>0</v>
      </c>
      <c r="K36" s="14">
        <v>0</v>
      </c>
      <c r="L36" s="14">
        <v>0</v>
      </c>
      <c r="M36" s="14">
        <v>3861.354</v>
      </c>
    </row>
    <row r="37" spans="1:13" s="11" customFormat="1" ht="12.75">
      <c r="A37" s="10" t="s">
        <v>44</v>
      </c>
      <c r="C37" s="15">
        <f t="shared" si="0"/>
        <v>8572.992</v>
      </c>
      <c r="D37" s="15">
        <f>+D36</f>
        <v>4149.316</v>
      </c>
      <c r="E37" s="15">
        <f aca="true" t="shared" si="12" ref="E37:M37">+E36</f>
        <v>0</v>
      </c>
      <c r="F37" s="15">
        <f t="shared" si="12"/>
        <v>0</v>
      </c>
      <c r="G37" s="15">
        <f t="shared" si="12"/>
        <v>0</v>
      </c>
      <c r="H37" s="15">
        <f t="shared" si="12"/>
        <v>562.322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3861.354</v>
      </c>
    </row>
    <row r="38" spans="1:13" s="9" customFormat="1" ht="12.75">
      <c r="A38" s="9" t="s">
        <v>45</v>
      </c>
      <c r="B38" s="9" t="s">
        <v>17</v>
      </c>
      <c r="C38" s="14">
        <f t="shared" si="0"/>
        <v>86189.18100000001</v>
      </c>
      <c r="D38" s="14">
        <v>26068.485</v>
      </c>
      <c r="E38" s="14">
        <v>0</v>
      </c>
      <c r="F38" s="14">
        <v>0</v>
      </c>
      <c r="G38" s="14">
        <v>0</v>
      </c>
      <c r="H38" s="14">
        <v>1444.68</v>
      </c>
      <c r="I38" s="14">
        <v>0</v>
      </c>
      <c r="J38" s="14">
        <v>0</v>
      </c>
      <c r="K38" s="14">
        <v>0</v>
      </c>
      <c r="L38" s="14">
        <v>0</v>
      </c>
      <c r="M38" s="14">
        <v>58676.016</v>
      </c>
    </row>
    <row r="39" spans="1:13" s="9" customFormat="1" ht="12.75">
      <c r="A39" s="9" t="s">
        <v>45</v>
      </c>
      <c r="B39" s="9" t="s">
        <v>31</v>
      </c>
      <c r="C39" s="14">
        <f t="shared" si="0"/>
        <v>443911.1</v>
      </c>
      <c r="D39" s="14">
        <v>0</v>
      </c>
      <c r="E39" s="14">
        <v>0</v>
      </c>
      <c r="F39" s="14">
        <v>443911.1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s="11" customFormat="1" ht="12.75">
      <c r="A40" s="10" t="s">
        <v>46</v>
      </c>
      <c r="C40" s="15">
        <f t="shared" si="0"/>
        <v>530100.281</v>
      </c>
      <c r="D40" s="15">
        <f>+D38+D39</f>
        <v>26068.485</v>
      </c>
      <c r="E40" s="15">
        <f aca="true" t="shared" si="13" ref="E40:M40">+E38+E39</f>
        <v>0</v>
      </c>
      <c r="F40" s="15">
        <f t="shared" si="13"/>
        <v>443911.1</v>
      </c>
      <c r="G40" s="15">
        <f t="shared" si="13"/>
        <v>0</v>
      </c>
      <c r="H40" s="15">
        <f t="shared" si="13"/>
        <v>1444.68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58676.016</v>
      </c>
    </row>
    <row r="41" spans="1:13" s="9" customFormat="1" ht="12.75">
      <c r="A41" s="9" t="s">
        <v>47</v>
      </c>
      <c r="B41" s="9" t="s">
        <v>17</v>
      </c>
      <c r="C41" s="14">
        <f t="shared" si="0"/>
        <v>11393.7</v>
      </c>
      <c r="D41" s="14">
        <v>4023.183</v>
      </c>
      <c r="E41" s="14">
        <v>0</v>
      </c>
      <c r="F41" s="14">
        <v>0</v>
      </c>
      <c r="G41" s="14">
        <v>0</v>
      </c>
      <c r="H41" s="14">
        <v>317.276</v>
      </c>
      <c r="I41" s="14">
        <v>0</v>
      </c>
      <c r="J41" s="14">
        <v>0</v>
      </c>
      <c r="K41" s="14">
        <v>0</v>
      </c>
      <c r="L41" s="14">
        <v>0</v>
      </c>
      <c r="M41" s="14">
        <v>7053.241</v>
      </c>
    </row>
    <row r="42" spans="1:13" s="11" customFormat="1" ht="12.75">
      <c r="A42" s="10" t="s">
        <v>48</v>
      </c>
      <c r="C42" s="15">
        <f t="shared" si="0"/>
        <v>11393.7</v>
      </c>
      <c r="D42" s="15">
        <f>+D41</f>
        <v>4023.183</v>
      </c>
      <c r="E42" s="15">
        <f aca="true" t="shared" si="14" ref="E42:M42">+E41</f>
        <v>0</v>
      </c>
      <c r="F42" s="15">
        <f t="shared" si="14"/>
        <v>0</v>
      </c>
      <c r="G42" s="15">
        <f t="shared" si="14"/>
        <v>0</v>
      </c>
      <c r="H42" s="15">
        <f t="shared" si="14"/>
        <v>317.276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7053.241</v>
      </c>
    </row>
    <row r="43" spans="1:13" s="9" customFormat="1" ht="12.75">
      <c r="A43" s="9" t="s">
        <v>49</v>
      </c>
      <c r="B43" s="9" t="s">
        <v>17</v>
      </c>
      <c r="C43" s="14">
        <f t="shared" si="0"/>
        <v>9279.57</v>
      </c>
      <c r="D43" s="14">
        <v>4289.242</v>
      </c>
      <c r="E43" s="14">
        <v>0</v>
      </c>
      <c r="F43" s="14">
        <v>0</v>
      </c>
      <c r="G43" s="14">
        <v>0</v>
      </c>
      <c r="H43" s="14">
        <v>526.075</v>
      </c>
      <c r="I43" s="14">
        <v>0</v>
      </c>
      <c r="J43" s="14">
        <v>0</v>
      </c>
      <c r="K43" s="14">
        <v>0</v>
      </c>
      <c r="L43" s="14">
        <v>0</v>
      </c>
      <c r="M43" s="14">
        <v>4464.253</v>
      </c>
    </row>
    <row r="44" spans="1:13" s="11" customFormat="1" ht="12.75">
      <c r="A44" s="10" t="s">
        <v>50</v>
      </c>
      <c r="C44" s="15">
        <f t="shared" si="0"/>
        <v>9279.57</v>
      </c>
      <c r="D44" s="15">
        <f>+D43</f>
        <v>4289.242</v>
      </c>
      <c r="E44" s="15">
        <f aca="true" t="shared" si="15" ref="E44:M44">+E43</f>
        <v>0</v>
      </c>
      <c r="F44" s="15">
        <f t="shared" si="15"/>
        <v>0</v>
      </c>
      <c r="G44" s="15">
        <f t="shared" si="15"/>
        <v>0</v>
      </c>
      <c r="H44" s="15">
        <f t="shared" si="15"/>
        <v>526.075</v>
      </c>
      <c r="I44" s="15">
        <f t="shared" si="15"/>
        <v>0</v>
      </c>
      <c r="J44" s="15">
        <f t="shared" si="15"/>
        <v>0</v>
      </c>
      <c r="K44" s="15">
        <f t="shared" si="15"/>
        <v>0</v>
      </c>
      <c r="L44" s="15">
        <f t="shared" si="15"/>
        <v>0</v>
      </c>
      <c r="M44" s="15">
        <f t="shared" si="15"/>
        <v>4464.253</v>
      </c>
    </row>
    <row r="45" spans="1:13" s="9" customFormat="1" ht="12.75">
      <c r="A45" s="9" t="s">
        <v>51</v>
      </c>
      <c r="B45" s="9" t="s">
        <v>52</v>
      </c>
      <c r="C45" s="14">
        <f t="shared" si="0"/>
        <v>45850.818999999996</v>
      </c>
      <c r="D45" s="14">
        <v>23021.07</v>
      </c>
      <c r="E45" s="14">
        <v>4705.694</v>
      </c>
      <c r="F45" s="14">
        <v>7412.183</v>
      </c>
      <c r="G45" s="14">
        <v>3417.767</v>
      </c>
      <c r="H45" s="14">
        <v>3519.759</v>
      </c>
      <c r="I45" s="14">
        <v>0</v>
      </c>
      <c r="J45" s="14">
        <v>0</v>
      </c>
      <c r="K45" s="14">
        <v>3762.036</v>
      </c>
      <c r="L45" s="14">
        <v>12.31</v>
      </c>
      <c r="M45" s="14">
        <v>0</v>
      </c>
    </row>
    <row r="46" spans="1:13" s="9" customFormat="1" ht="12.75">
      <c r="A46" s="9" t="s">
        <v>51</v>
      </c>
      <c r="B46" s="9" t="s">
        <v>17</v>
      </c>
      <c r="C46" s="14">
        <f t="shared" si="0"/>
        <v>9418.335</v>
      </c>
      <c r="D46" s="14">
        <v>2537.015</v>
      </c>
      <c r="E46" s="14">
        <v>0</v>
      </c>
      <c r="F46" s="14">
        <v>0</v>
      </c>
      <c r="G46" s="14">
        <v>0</v>
      </c>
      <c r="H46" s="14">
        <v>285.094</v>
      </c>
      <c r="I46" s="14">
        <v>0</v>
      </c>
      <c r="J46" s="14">
        <v>0</v>
      </c>
      <c r="K46" s="14">
        <v>0</v>
      </c>
      <c r="L46" s="14">
        <v>0</v>
      </c>
      <c r="M46" s="14">
        <v>6596.226</v>
      </c>
    </row>
    <row r="47" spans="1:13" s="9" customFormat="1" ht="12.75">
      <c r="A47" s="9" t="s">
        <v>51</v>
      </c>
      <c r="B47" s="9" t="s">
        <v>31</v>
      </c>
      <c r="C47" s="14">
        <f t="shared" si="0"/>
        <v>33952.78</v>
      </c>
      <c r="D47" s="14">
        <v>0</v>
      </c>
      <c r="E47" s="14">
        <v>1606.08</v>
      </c>
      <c r="F47" s="14">
        <v>32346.7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s="11" customFormat="1" ht="12.75">
      <c r="A48" s="10" t="s">
        <v>53</v>
      </c>
      <c r="C48" s="15">
        <f t="shared" si="0"/>
        <v>89221.93399999998</v>
      </c>
      <c r="D48" s="15">
        <f>+D45+D46+D47</f>
        <v>25558.085</v>
      </c>
      <c r="E48" s="15">
        <f aca="true" t="shared" si="16" ref="E48:M48">+E45+E46+E47</f>
        <v>6311.774</v>
      </c>
      <c r="F48" s="15">
        <f t="shared" si="16"/>
        <v>39758.883</v>
      </c>
      <c r="G48" s="15">
        <f t="shared" si="16"/>
        <v>3417.767</v>
      </c>
      <c r="H48" s="15">
        <f t="shared" si="16"/>
        <v>3804.853</v>
      </c>
      <c r="I48" s="15">
        <f t="shared" si="16"/>
        <v>0</v>
      </c>
      <c r="J48" s="15">
        <f t="shared" si="16"/>
        <v>0</v>
      </c>
      <c r="K48" s="15">
        <f t="shared" si="16"/>
        <v>3762.036</v>
      </c>
      <c r="L48" s="15">
        <f t="shared" si="16"/>
        <v>12.31</v>
      </c>
      <c r="M48" s="15">
        <f t="shared" si="16"/>
        <v>6596.226</v>
      </c>
    </row>
    <row r="49" spans="3:13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4" s="12" customFormat="1" ht="12.75">
      <c r="A50" s="4" t="s">
        <v>54</v>
      </c>
      <c r="C50" s="3">
        <f>SUM(D50:M50)</f>
        <v>567680.071</v>
      </c>
      <c r="D50" s="3">
        <f>+D7+D9+D11+D13+D15+D19+D23+D26+D28+D29+D31+D32+D34+D36+D38+D41+D43+D46</f>
        <v>182952.293</v>
      </c>
      <c r="E50" s="3">
        <f aca="true" t="shared" si="17" ref="E50:M50">+E7+E9+E11+E13+E15+E19+E23+E26+E28+E29+E31+E32+E34+E36+E38+E41+E43+E46</f>
        <v>0</v>
      </c>
      <c r="F50" s="3">
        <f t="shared" si="17"/>
        <v>0</v>
      </c>
      <c r="G50" s="3">
        <f t="shared" si="17"/>
        <v>0</v>
      </c>
      <c r="H50" s="3">
        <f t="shared" si="17"/>
        <v>18442.863000000005</v>
      </c>
      <c r="I50" s="3">
        <f t="shared" si="17"/>
        <v>0</v>
      </c>
      <c r="J50" s="3">
        <f t="shared" si="17"/>
        <v>0</v>
      </c>
      <c r="K50" s="3">
        <f t="shared" si="17"/>
        <v>0</v>
      </c>
      <c r="L50" s="3">
        <f t="shared" si="17"/>
        <v>0</v>
      </c>
      <c r="M50" s="3">
        <f t="shared" si="17"/>
        <v>366284.91500000004</v>
      </c>
      <c r="N50" s="1"/>
    </row>
    <row r="51" spans="1:14" s="12" customFormat="1" ht="12.75">
      <c r="A51" s="4" t="s">
        <v>55</v>
      </c>
      <c r="C51" s="3">
        <f>SUM(D51:M51)</f>
        <v>661944.8453712885</v>
      </c>
      <c r="D51" s="3">
        <f aca="true" t="shared" si="18" ref="D51:M51">+D17+D18+D20+D45</f>
        <v>302467.24879038375</v>
      </c>
      <c r="E51" s="3">
        <f t="shared" si="18"/>
        <v>164928.52141508754</v>
      </c>
      <c r="F51" s="3">
        <f t="shared" si="18"/>
        <v>134837.028944172</v>
      </c>
      <c r="G51" s="3">
        <f t="shared" si="18"/>
        <v>4009.8289999999997</v>
      </c>
      <c r="H51" s="3">
        <f t="shared" si="18"/>
        <v>43678.42922599666</v>
      </c>
      <c r="I51" s="3">
        <f t="shared" si="18"/>
        <v>0</v>
      </c>
      <c r="J51" s="3">
        <f t="shared" si="18"/>
        <v>2299.5560257749376</v>
      </c>
      <c r="K51" s="3">
        <f t="shared" si="18"/>
        <v>9711.921969873549</v>
      </c>
      <c r="L51" s="3">
        <f t="shared" si="18"/>
        <v>12.31</v>
      </c>
      <c r="M51" s="3">
        <f t="shared" si="18"/>
        <v>0</v>
      </c>
      <c r="N51" s="1"/>
    </row>
    <row r="52" spans="1:14" s="12" customFormat="1" ht="12.75">
      <c r="A52" s="4" t="s">
        <v>56</v>
      </c>
      <c r="C52" s="3">
        <f>SUM(D52:M52)</f>
        <v>704832.7219999998</v>
      </c>
      <c r="D52" s="3">
        <f>+D21+D24+D39+D47</f>
        <v>0</v>
      </c>
      <c r="E52" s="3">
        <f aca="true" t="shared" si="19" ref="E52:M52">+E21+E24+E39+E47</f>
        <v>107954.962</v>
      </c>
      <c r="F52" s="3">
        <f t="shared" si="19"/>
        <v>596877.7599999999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  <c r="N52" s="1"/>
    </row>
    <row r="53" spans="1:14" s="12" customFormat="1" ht="12.75">
      <c r="A53" s="4" t="s">
        <v>57</v>
      </c>
      <c r="C53" s="3">
        <f>SUM(D53:M53)</f>
        <v>1934457.6383712885</v>
      </c>
      <c r="D53" s="3">
        <f aca="true" t="shared" si="20" ref="D53:M53">+D8+D10+D12+D14+D16+D22+D25+D27+D30+D33+D35+D37+D40+D42+D44+D48</f>
        <v>485419.54179038387</v>
      </c>
      <c r="E53" s="3">
        <f t="shared" si="20"/>
        <v>272883.4834150875</v>
      </c>
      <c r="F53" s="3">
        <f t="shared" si="20"/>
        <v>731714.788944172</v>
      </c>
      <c r="G53" s="3">
        <f t="shared" si="20"/>
        <v>4009.8289999999997</v>
      </c>
      <c r="H53" s="3">
        <f t="shared" si="20"/>
        <v>62121.292225996665</v>
      </c>
      <c r="I53" s="3">
        <f t="shared" si="20"/>
        <v>0</v>
      </c>
      <c r="J53" s="3">
        <f t="shared" si="20"/>
        <v>2299.5560257749376</v>
      </c>
      <c r="K53" s="3">
        <f t="shared" si="20"/>
        <v>9711.921969873549</v>
      </c>
      <c r="L53" s="3">
        <f t="shared" si="20"/>
        <v>12.31</v>
      </c>
      <c r="M53" s="3">
        <f t="shared" si="20"/>
        <v>366284.915</v>
      </c>
      <c r="N53" s="1"/>
    </row>
    <row r="55" ht="12.75">
      <c r="A55" s="4" t="s">
        <v>58</v>
      </c>
    </row>
    <row r="56" ht="12.75">
      <c r="A56" s="4" t="s">
        <v>59</v>
      </c>
    </row>
    <row r="57" ht="12.75">
      <c r="A57" s="4" t="s">
        <v>63</v>
      </c>
    </row>
    <row r="58" ht="12.75">
      <c r="A58" s="4"/>
    </row>
    <row r="59" ht="12.75">
      <c r="A59" s="4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21.8515625" style="0" customWidth="1"/>
    <col min="2" max="2" width="17.8515625" style="0" customWidth="1"/>
    <col min="9" max="9" width="9.28125" style="0" customWidth="1"/>
    <col min="10" max="10" width="10.00390625" style="0" customWidth="1"/>
    <col min="11" max="11" width="8.28125" style="0" customWidth="1"/>
    <col min="12" max="12" width="9.7109375" style="0" customWidth="1"/>
  </cols>
  <sheetData>
    <row r="1" spans="1:3" ht="12.75">
      <c r="A1" s="4" t="s">
        <v>62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60</v>
      </c>
      <c r="C4" s="8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3375</v>
      </c>
      <c r="D7" s="16">
        <v>2840</v>
      </c>
      <c r="E7" s="16">
        <v>0</v>
      </c>
      <c r="F7" s="16">
        <v>0</v>
      </c>
      <c r="G7" s="16">
        <v>0</v>
      </c>
      <c r="H7" s="16">
        <v>23</v>
      </c>
      <c r="I7" s="16">
        <v>0</v>
      </c>
      <c r="J7" s="16">
        <v>0</v>
      </c>
      <c r="K7" s="16">
        <v>0</v>
      </c>
      <c r="L7" s="16">
        <v>0</v>
      </c>
      <c r="M7" s="16">
        <v>512</v>
      </c>
    </row>
    <row r="8" spans="1:13" s="11" customFormat="1" ht="12.75">
      <c r="A8" s="10" t="s">
        <v>18</v>
      </c>
      <c r="C8" s="15">
        <f aca="true" t="shared" si="0" ref="C8:C48">SUM(D8:M8)</f>
        <v>3375</v>
      </c>
      <c r="D8" s="15">
        <f>+D7</f>
        <v>2840</v>
      </c>
      <c r="E8" s="15">
        <f aca="true" t="shared" si="1" ref="E8:M8">+E7</f>
        <v>0</v>
      </c>
      <c r="F8" s="15">
        <f t="shared" si="1"/>
        <v>0</v>
      </c>
      <c r="G8" s="15">
        <f t="shared" si="1"/>
        <v>0</v>
      </c>
      <c r="H8" s="15">
        <f t="shared" si="1"/>
        <v>23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512</v>
      </c>
    </row>
    <row r="9" spans="1:13" s="9" customFormat="1" ht="12.75">
      <c r="A9" s="9" t="s">
        <v>19</v>
      </c>
      <c r="B9" s="9" t="s">
        <v>17</v>
      </c>
      <c r="C9" s="14">
        <f t="shared" si="0"/>
        <v>3793</v>
      </c>
      <c r="D9" s="16">
        <v>3190</v>
      </c>
      <c r="E9" s="16">
        <v>0</v>
      </c>
      <c r="F9" s="16">
        <v>0</v>
      </c>
      <c r="G9" s="16">
        <v>0</v>
      </c>
      <c r="H9" s="16">
        <v>45</v>
      </c>
      <c r="I9" s="16">
        <v>0</v>
      </c>
      <c r="J9" s="16">
        <v>0</v>
      </c>
      <c r="K9" s="16">
        <v>0</v>
      </c>
      <c r="L9" s="16">
        <v>0</v>
      </c>
      <c r="M9" s="16">
        <v>558</v>
      </c>
    </row>
    <row r="10" spans="1:13" s="11" customFormat="1" ht="12.75">
      <c r="A10" s="10" t="s">
        <v>20</v>
      </c>
      <c r="C10" s="15">
        <f t="shared" si="0"/>
        <v>3793</v>
      </c>
      <c r="D10" s="15">
        <f>+D9</f>
        <v>3190</v>
      </c>
      <c r="E10" s="15">
        <f aca="true" t="shared" si="2" ref="E10:M10">+E9</f>
        <v>0</v>
      </c>
      <c r="F10" s="15">
        <f t="shared" si="2"/>
        <v>0</v>
      </c>
      <c r="G10" s="15">
        <f t="shared" si="2"/>
        <v>0</v>
      </c>
      <c r="H10" s="15">
        <f t="shared" si="2"/>
        <v>45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558</v>
      </c>
    </row>
    <row r="11" spans="1:13" s="9" customFormat="1" ht="12.75">
      <c r="A11" s="9" t="s">
        <v>21</v>
      </c>
      <c r="B11" s="9" t="s">
        <v>22</v>
      </c>
      <c r="C11" s="14">
        <f t="shared" si="0"/>
        <v>351</v>
      </c>
      <c r="D11" s="16">
        <v>288</v>
      </c>
      <c r="E11" s="16">
        <v>0</v>
      </c>
      <c r="F11" s="16">
        <v>0</v>
      </c>
      <c r="G11" s="16">
        <v>0</v>
      </c>
      <c r="H11" s="16">
        <v>3</v>
      </c>
      <c r="I11" s="16">
        <v>0</v>
      </c>
      <c r="J11" s="16">
        <v>0</v>
      </c>
      <c r="K11" s="16">
        <v>0</v>
      </c>
      <c r="L11" s="16">
        <v>0</v>
      </c>
      <c r="M11" s="16">
        <v>60</v>
      </c>
    </row>
    <row r="12" spans="1:13" s="11" customFormat="1" ht="12.75">
      <c r="A12" s="10" t="s">
        <v>23</v>
      </c>
      <c r="C12" s="15">
        <f t="shared" si="0"/>
        <v>351</v>
      </c>
      <c r="D12" s="15">
        <f>+D11</f>
        <v>288</v>
      </c>
      <c r="E12" s="15">
        <f aca="true" t="shared" si="3" ref="E12:M12">+E11</f>
        <v>0</v>
      </c>
      <c r="F12" s="15">
        <f t="shared" si="3"/>
        <v>0</v>
      </c>
      <c r="G12" s="15">
        <f t="shared" si="3"/>
        <v>0</v>
      </c>
      <c r="H12" s="15">
        <f t="shared" si="3"/>
        <v>3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60</v>
      </c>
    </row>
    <row r="13" spans="1:13" s="9" customFormat="1" ht="12.75">
      <c r="A13" s="9" t="s">
        <v>24</v>
      </c>
      <c r="B13" s="9" t="s">
        <v>17</v>
      </c>
      <c r="C13" s="14">
        <f t="shared" si="0"/>
        <v>6014</v>
      </c>
      <c r="D13" s="16">
        <v>5259</v>
      </c>
      <c r="E13" s="16">
        <v>0</v>
      </c>
      <c r="F13" s="16">
        <v>0</v>
      </c>
      <c r="G13" s="16">
        <v>0</v>
      </c>
      <c r="H13" s="16">
        <v>44</v>
      </c>
      <c r="I13" s="16">
        <v>0</v>
      </c>
      <c r="J13" s="16">
        <v>0</v>
      </c>
      <c r="K13" s="16">
        <v>0</v>
      </c>
      <c r="L13" s="16">
        <v>0</v>
      </c>
      <c r="M13" s="16">
        <v>711</v>
      </c>
    </row>
    <row r="14" spans="1:13" s="11" customFormat="1" ht="12.75">
      <c r="A14" s="10" t="s">
        <v>25</v>
      </c>
      <c r="C14" s="15">
        <f t="shared" si="0"/>
        <v>6014</v>
      </c>
      <c r="D14" s="15">
        <f>+D13</f>
        <v>5259</v>
      </c>
      <c r="E14" s="15">
        <f aca="true" t="shared" si="4" ref="E14:M14">+E13</f>
        <v>0</v>
      </c>
      <c r="F14" s="15">
        <f t="shared" si="4"/>
        <v>0</v>
      </c>
      <c r="G14" s="15">
        <f t="shared" si="4"/>
        <v>0</v>
      </c>
      <c r="H14" s="15">
        <f t="shared" si="4"/>
        <v>44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711</v>
      </c>
    </row>
    <row r="15" spans="1:13" s="9" customFormat="1" ht="12.75">
      <c r="A15" s="9" t="s">
        <v>26</v>
      </c>
      <c r="B15" s="9" t="s">
        <v>17</v>
      </c>
      <c r="C15" s="14">
        <f t="shared" si="0"/>
        <v>1601</v>
      </c>
      <c r="D15" s="16">
        <v>1319</v>
      </c>
      <c r="E15" s="16">
        <v>0</v>
      </c>
      <c r="F15" s="16">
        <v>0</v>
      </c>
      <c r="G15" s="16">
        <v>0</v>
      </c>
      <c r="H15" s="16">
        <v>21</v>
      </c>
      <c r="I15" s="16">
        <v>0</v>
      </c>
      <c r="J15" s="16">
        <v>0</v>
      </c>
      <c r="K15" s="16">
        <v>0</v>
      </c>
      <c r="L15" s="16">
        <v>0</v>
      </c>
      <c r="M15" s="16">
        <v>261</v>
      </c>
    </row>
    <row r="16" spans="1:13" s="11" customFormat="1" ht="12.75">
      <c r="A16" s="10" t="s">
        <v>27</v>
      </c>
      <c r="C16" s="15">
        <f t="shared" si="0"/>
        <v>1601</v>
      </c>
      <c r="D16" s="15">
        <f>+D15</f>
        <v>1319</v>
      </c>
      <c r="E16" s="15">
        <f aca="true" t="shared" si="5" ref="E16:M16">+E15</f>
        <v>0</v>
      </c>
      <c r="F16" s="15">
        <f t="shared" si="5"/>
        <v>0</v>
      </c>
      <c r="G16" s="15">
        <f t="shared" si="5"/>
        <v>0</v>
      </c>
      <c r="H16" s="15">
        <f t="shared" si="5"/>
        <v>21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261</v>
      </c>
    </row>
    <row r="17" spans="1:14" ht="12.75">
      <c r="A17" t="s">
        <v>28</v>
      </c>
      <c r="B17" t="s">
        <v>64</v>
      </c>
      <c r="C17" s="18">
        <f t="shared" si="0"/>
        <v>13943</v>
      </c>
      <c r="D17" s="18">
        <v>12700</v>
      </c>
      <c r="E17" s="18">
        <v>820</v>
      </c>
      <c r="F17" s="18">
        <v>180</v>
      </c>
      <c r="G17" s="18">
        <v>0</v>
      </c>
      <c r="H17" s="18">
        <v>1</v>
      </c>
      <c r="I17" s="18">
        <v>0</v>
      </c>
      <c r="J17" s="18">
        <v>92</v>
      </c>
      <c r="K17" s="18">
        <v>150</v>
      </c>
      <c r="L17" s="18">
        <v>0</v>
      </c>
      <c r="M17" s="18">
        <v>0</v>
      </c>
      <c r="N17" s="19"/>
    </row>
    <row r="18" spans="1:13" s="9" customFormat="1" ht="12.75">
      <c r="A18" s="9" t="s">
        <v>28</v>
      </c>
      <c r="B18" s="9" t="s">
        <v>29</v>
      </c>
      <c r="C18" s="14">
        <f t="shared" si="0"/>
        <v>87197</v>
      </c>
      <c r="D18" s="14">
        <v>77573</v>
      </c>
      <c r="E18" s="14">
        <v>9490</v>
      </c>
      <c r="F18" s="14">
        <v>122</v>
      </c>
      <c r="G18" s="14">
        <v>0</v>
      </c>
      <c r="H18" s="14">
        <v>1</v>
      </c>
      <c r="I18" s="14">
        <v>0</v>
      </c>
      <c r="J18" s="14">
        <v>11</v>
      </c>
      <c r="K18" s="14">
        <v>0</v>
      </c>
      <c r="L18" s="14">
        <v>0</v>
      </c>
      <c r="M18" s="14">
        <v>0</v>
      </c>
    </row>
    <row r="19" spans="1:13" s="9" customFormat="1" ht="12.75">
      <c r="A19" s="9" t="s">
        <v>28</v>
      </c>
      <c r="B19" s="9" t="s">
        <v>17</v>
      </c>
      <c r="C19" s="14">
        <f t="shared" si="0"/>
        <v>17045</v>
      </c>
      <c r="D19" s="16">
        <v>15353</v>
      </c>
      <c r="E19" s="16">
        <v>0</v>
      </c>
      <c r="F19" s="16">
        <v>0</v>
      </c>
      <c r="G19" s="16">
        <v>0</v>
      </c>
      <c r="H19" s="16">
        <v>151</v>
      </c>
      <c r="I19" s="16">
        <v>0</v>
      </c>
      <c r="J19" s="16">
        <v>0</v>
      </c>
      <c r="K19" s="16">
        <v>0</v>
      </c>
      <c r="L19" s="16">
        <v>0</v>
      </c>
      <c r="M19" s="16">
        <v>1541</v>
      </c>
    </row>
    <row r="20" spans="1:13" s="9" customFormat="1" ht="12.75">
      <c r="A20" s="9" t="s">
        <v>28</v>
      </c>
      <c r="B20" s="9" t="s">
        <v>30</v>
      </c>
      <c r="C20" s="14">
        <f t="shared" si="0"/>
        <v>18671</v>
      </c>
      <c r="D20" s="16">
        <v>17114</v>
      </c>
      <c r="E20" s="16">
        <v>1261</v>
      </c>
      <c r="F20" s="16">
        <v>68</v>
      </c>
      <c r="G20" s="16">
        <v>1</v>
      </c>
      <c r="H20" s="16">
        <v>1</v>
      </c>
      <c r="I20" s="16">
        <v>0</v>
      </c>
      <c r="J20" s="16">
        <v>0</v>
      </c>
      <c r="K20" s="16">
        <v>226</v>
      </c>
      <c r="L20" s="16">
        <v>0</v>
      </c>
      <c r="M20" s="16">
        <v>0</v>
      </c>
    </row>
    <row r="21" spans="1:13" s="9" customFormat="1" ht="12.75">
      <c r="A21" s="9" t="s">
        <v>28</v>
      </c>
      <c r="B21" s="9" t="s">
        <v>31</v>
      </c>
      <c r="C21" s="14">
        <f t="shared" si="0"/>
        <v>16</v>
      </c>
      <c r="D21" s="14">
        <v>0</v>
      </c>
      <c r="E21" s="14">
        <v>7</v>
      </c>
      <c r="F21" s="14">
        <v>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s="11" customFormat="1" ht="12.75">
      <c r="A22" s="10" t="s">
        <v>32</v>
      </c>
      <c r="C22" s="15">
        <f t="shared" si="0"/>
        <v>136872</v>
      </c>
      <c r="D22" s="15">
        <f>+D17+D18+D19+D20+D21</f>
        <v>122740</v>
      </c>
      <c r="E22" s="15">
        <f aca="true" t="shared" si="6" ref="E22:M22">+E17+E18+E19+E20+E21</f>
        <v>11578</v>
      </c>
      <c r="F22" s="15">
        <f t="shared" si="6"/>
        <v>379</v>
      </c>
      <c r="G22" s="15">
        <f t="shared" si="6"/>
        <v>1</v>
      </c>
      <c r="H22" s="15">
        <f t="shared" si="6"/>
        <v>154</v>
      </c>
      <c r="I22" s="15">
        <f t="shared" si="6"/>
        <v>0</v>
      </c>
      <c r="J22" s="15">
        <f t="shared" si="6"/>
        <v>103</v>
      </c>
      <c r="K22" s="15">
        <f t="shared" si="6"/>
        <v>376</v>
      </c>
      <c r="L22" s="15">
        <f t="shared" si="6"/>
        <v>0</v>
      </c>
      <c r="M22" s="15">
        <f t="shared" si="6"/>
        <v>1541</v>
      </c>
    </row>
    <row r="23" spans="1:13" s="9" customFormat="1" ht="12.75">
      <c r="A23" s="9" t="s">
        <v>33</v>
      </c>
      <c r="B23" s="9" t="s">
        <v>17</v>
      </c>
      <c r="C23" s="14">
        <f t="shared" si="0"/>
        <v>4999</v>
      </c>
      <c r="D23" s="16">
        <v>4238</v>
      </c>
      <c r="E23" s="16">
        <v>0</v>
      </c>
      <c r="F23" s="16">
        <v>0</v>
      </c>
      <c r="G23" s="16">
        <v>0</v>
      </c>
      <c r="H23" s="16">
        <v>44</v>
      </c>
      <c r="I23" s="16">
        <v>0</v>
      </c>
      <c r="J23" s="16">
        <v>0</v>
      </c>
      <c r="K23" s="16">
        <v>0</v>
      </c>
      <c r="L23" s="16">
        <v>0</v>
      </c>
      <c r="M23" s="16">
        <v>717</v>
      </c>
    </row>
    <row r="24" spans="1:13" s="9" customFormat="1" ht="12.75">
      <c r="A24" s="9" t="s">
        <v>33</v>
      </c>
      <c r="B24" s="9" t="s">
        <v>31</v>
      </c>
      <c r="C24" s="14">
        <f t="shared" si="0"/>
        <v>1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s="11" customFormat="1" ht="12.75">
      <c r="A25" s="10" t="s">
        <v>34</v>
      </c>
      <c r="C25" s="15">
        <f t="shared" si="0"/>
        <v>5000</v>
      </c>
      <c r="D25" s="15">
        <f>+D23+D24</f>
        <v>4238</v>
      </c>
      <c r="E25" s="15">
        <f aca="true" t="shared" si="7" ref="E25:M25">+E23+E24</f>
        <v>0</v>
      </c>
      <c r="F25" s="15">
        <f t="shared" si="7"/>
        <v>1</v>
      </c>
      <c r="G25" s="15">
        <f t="shared" si="7"/>
        <v>0</v>
      </c>
      <c r="H25" s="15">
        <f t="shared" si="7"/>
        <v>44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717</v>
      </c>
    </row>
    <row r="26" spans="1:13" s="9" customFormat="1" ht="12.75">
      <c r="A26" s="9" t="s">
        <v>35</v>
      </c>
      <c r="B26" s="9" t="s">
        <v>17</v>
      </c>
      <c r="C26" s="14">
        <f t="shared" si="0"/>
        <v>12221</v>
      </c>
      <c r="D26" s="16">
        <v>9894</v>
      </c>
      <c r="E26" s="16">
        <v>0</v>
      </c>
      <c r="F26" s="16">
        <v>0</v>
      </c>
      <c r="G26" s="16">
        <v>0</v>
      </c>
      <c r="H26" s="16">
        <v>93</v>
      </c>
      <c r="I26" s="16">
        <v>0</v>
      </c>
      <c r="J26" s="16">
        <v>0</v>
      </c>
      <c r="K26" s="16">
        <v>0</v>
      </c>
      <c r="L26" s="16">
        <v>0</v>
      </c>
      <c r="M26" s="16">
        <v>2234</v>
      </c>
    </row>
    <row r="27" spans="1:13" s="11" customFormat="1" ht="12.75">
      <c r="A27" s="10" t="s">
        <v>36</v>
      </c>
      <c r="C27" s="15">
        <f t="shared" si="0"/>
        <v>12221</v>
      </c>
      <c r="D27" s="15">
        <f>+D26</f>
        <v>9894</v>
      </c>
      <c r="E27" s="15">
        <f aca="true" t="shared" si="8" ref="E27:M27">+E26</f>
        <v>0</v>
      </c>
      <c r="F27" s="15">
        <f t="shared" si="8"/>
        <v>0</v>
      </c>
      <c r="G27" s="15">
        <f t="shared" si="8"/>
        <v>0</v>
      </c>
      <c r="H27" s="15">
        <f t="shared" si="8"/>
        <v>93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2234</v>
      </c>
    </row>
    <row r="28" spans="1:13" s="9" customFormat="1" ht="12.75">
      <c r="A28" s="9" t="s">
        <v>37</v>
      </c>
      <c r="B28" s="9" t="s">
        <v>22</v>
      </c>
      <c r="C28" s="14">
        <f t="shared" si="0"/>
        <v>145</v>
      </c>
      <c r="D28" s="16">
        <v>90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54</v>
      </c>
    </row>
    <row r="29" spans="1:13" s="9" customFormat="1" ht="12.75">
      <c r="A29" s="9" t="s">
        <v>37</v>
      </c>
      <c r="B29" s="9" t="s">
        <v>17</v>
      </c>
      <c r="C29" s="14">
        <f t="shared" si="0"/>
        <v>1976</v>
      </c>
      <c r="D29" s="16">
        <v>1690</v>
      </c>
      <c r="E29" s="16">
        <v>0</v>
      </c>
      <c r="F29" s="16">
        <v>0</v>
      </c>
      <c r="G29" s="16">
        <v>0</v>
      </c>
      <c r="H29" s="16">
        <v>14</v>
      </c>
      <c r="I29" s="16">
        <v>0</v>
      </c>
      <c r="J29" s="16">
        <v>0</v>
      </c>
      <c r="K29" s="16">
        <v>0</v>
      </c>
      <c r="L29" s="16">
        <v>0</v>
      </c>
      <c r="M29" s="16">
        <v>272</v>
      </c>
    </row>
    <row r="30" spans="1:13" s="11" customFormat="1" ht="12.75">
      <c r="A30" s="10" t="s">
        <v>38</v>
      </c>
      <c r="C30" s="15">
        <f t="shared" si="0"/>
        <v>2121</v>
      </c>
      <c r="D30" s="15">
        <f>+D28+D29</f>
        <v>1780</v>
      </c>
      <c r="E30" s="15">
        <f aca="true" t="shared" si="9" ref="E30:M30">+E28+E29</f>
        <v>0</v>
      </c>
      <c r="F30" s="15">
        <f t="shared" si="9"/>
        <v>0</v>
      </c>
      <c r="G30" s="15">
        <f t="shared" si="9"/>
        <v>0</v>
      </c>
      <c r="H30" s="15">
        <f t="shared" si="9"/>
        <v>15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326</v>
      </c>
    </row>
    <row r="31" spans="1:13" s="9" customFormat="1" ht="12.75">
      <c r="A31" s="9" t="s">
        <v>39</v>
      </c>
      <c r="B31" s="9" t="s">
        <v>22</v>
      </c>
      <c r="C31" s="14">
        <f t="shared" si="0"/>
        <v>241</v>
      </c>
      <c r="D31" s="16">
        <v>137</v>
      </c>
      <c r="E31" s="16">
        <v>0</v>
      </c>
      <c r="F31" s="16">
        <v>0</v>
      </c>
      <c r="G31" s="16">
        <v>0</v>
      </c>
      <c r="H31" s="16">
        <v>6</v>
      </c>
      <c r="I31" s="16">
        <v>0</v>
      </c>
      <c r="J31" s="16">
        <v>0</v>
      </c>
      <c r="K31" s="16">
        <v>0</v>
      </c>
      <c r="L31" s="16">
        <v>0</v>
      </c>
      <c r="M31" s="16">
        <v>98</v>
      </c>
    </row>
    <row r="32" spans="1:13" s="9" customFormat="1" ht="12.75">
      <c r="A32" s="9" t="s">
        <v>39</v>
      </c>
      <c r="B32" s="9" t="s">
        <v>22</v>
      </c>
      <c r="C32" s="14">
        <f t="shared" si="0"/>
        <v>4916</v>
      </c>
      <c r="D32" s="16">
        <v>3724</v>
      </c>
      <c r="E32" s="16">
        <v>0</v>
      </c>
      <c r="F32" s="16">
        <v>0</v>
      </c>
      <c r="G32" s="16">
        <v>0</v>
      </c>
      <c r="H32" s="16">
        <v>47</v>
      </c>
      <c r="I32" s="16">
        <v>0</v>
      </c>
      <c r="J32" s="16">
        <v>0</v>
      </c>
      <c r="K32" s="16">
        <v>0</v>
      </c>
      <c r="L32" s="16">
        <v>0</v>
      </c>
      <c r="M32" s="16">
        <v>1145</v>
      </c>
    </row>
    <row r="33" spans="1:13" s="11" customFormat="1" ht="12.75">
      <c r="A33" s="10" t="s">
        <v>40</v>
      </c>
      <c r="C33" s="15">
        <f t="shared" si="0"/>
        <v>5157</v>
      </c>
      <c r="D33" s="15">
        <f>+D31+D32</f>
        <v>3861</v>
      </c>
      <c r="E33" s="15">
        <f aca="true" t="shared" si="10" ref="E33:M33">+E31+E32</f>
        <v>0</v>
      </c>
      <c r="F33" s="15">
        <f t="shared" si="10"/>
        <v>0</v>
      </c>
      <c r="G33" s="15">
        <f t="shared" si="10"/>
        <v>0</v>
      </c>
      <c r="H33" s="15">
        <f t="shared" si="10"/>
        <v>53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1243</v>
      </c>
    </row>
    <row r="34" spans="1:13" s="9" customFormat="1" ht="12.75">
      <c r="A34" s="9" t="s">
        <v>41</v>
      </c>
      <c r="B34" s="9" t="s">
        <v>17</v>
      </c>
      <c r="C34" s="14">
        <f t="shared" si="0"/>
        <v>3546</v>
      </c>
      <c r="D34" s="16">
        <v>3011</v>
      </c>
      <c r="E34" s="16">
        <v>0</v>
      </c>
      <c r="F34" s="16">
        <v>0</v>
      </c>
      <c r="G34" s="16">
        <v>0</v>
      </c>
      <c r="H34" s="16">
        <v>27</v>
      </c>
      <c r="I34" s="16">
        <v>0</v>
      </c>
      <c r="J34" s="16">
        <v>0</v>
      </c>
      <c r="K34" s="16">
        <v>0</v>
      </c>
      <c r="L34" s="16">
        <v>0</v>
      </c>
      <c r="M34" s="16">
        <v>508</v>
      </c>
    </row>
    <row r="35" spans="1:13" s="11" customFormat="1" ht="12.75">
      <c r="A35" s="10" t="s">
        <v>42</v>
      </c>
      <c r="C35" s="15">
        <f t="shared" si="0"/>
        <v>3546</v>
      </c>
      <c r="D35" s="15">
        <f>+D34</f>
        <v>3011</v>
      </c>
      <c r="E35" s="15">
        <f aca="true" t="shared" si="11" ref="E35:M35">+E34</f>
        <v>0</v>
      </c>
      <c r="F35" s="15">
        <f t="shared" si="11"/>
        <v>0</v>
      </c>
      <c r="G35" s="15">
        <f t="shared" si="11"/>
        <v>0</v>
      </c>
      <c r="H35" s="15">
        <f t="shared" si="11"/>
        <v>27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508</v>
      </c>
    </row>
    <row r="36" spans="1:13" s="9" customFormat="1" ht="12" customHeight="1">
      <c r="A36" s="9" t="s">
        <v>43</v>
      </c>
      <c r="B36" s="9" t="s">
        <v>17</v>
      </c>
      <c r="C36" s="14">
        <f t="shared" si="0"/>
        <v>2301</v>
      </c>
      <c r="D36" s="16">
        <v>1907</v>
      </c>
      <c r="E36" s="16">
        <v>0</v>
      </c>
      <c r="F36" s="16">
        <v>0</v>
      </c>
      <c r="G36" s="16">
        <v>0</v>
      </c>
      <c r="H36" s="16">
        <v>33</v>
      </c>
      <c r="I36" s="16">
        <v>0</v>
      </c>
      <c r="J36" s="16">
        <v>0</v>
      </c>
      <c r="K36" s="16">
        <v>0</v>
      </c>
      <c r="L36" s="16">
        <v>0</v>
      </c>
      <c r="M36" s="16">
        <v>361</v>
      </c>
    </row>
    <row r="37" spans="1:13" s="11" customFormat="1" ht="12" customHeight="1">
      <c r="A37" s="10" t="s">
        <v>44</v>
      </c>
      <c r="C37" s="15">
        <f t="shared" si="0"/>
        <v>2301</v>
      </c>
      <c r="D37" s="15">
        <f>+D36</f>
        <v>1907</v>
      </c>
      <c r="E37" s="15">
        <f aca="true" t="shared" si="12" ref="E37:M37">+E36</f>
        <v>0</v>
      </c>
      <c r="F37" s="15">
        <f t="shared" si="12"/>
        <v>0</v>
      </c>
      <c r="G37" s="15">
        <f t="shared" si="12"/>
        <v>0</v>
      </c>
      <c r="H37" s="15">
        <f t="shared" si="12"/>
        <v>33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361</v>
      </c>
    </row>
    <row r="38" spans="1:13" s="9" customFormat="1" ht="12.75">
      <c r="A38" s="9" t="s">
        <v>45</v>
      </c>
      <c r="B38" s="9" t="s">
        <v>17</v>
      </c>
      <c r="C38" s="14">
        <f t="shared" si="0"/>
        <v>8329</v>
      </c>
      <c r="D38" s="16">
        <v>7230</v>
      </c>
      <c r="E38" s="16">
        <v>0</v>
      </c>
      <c r="F38" s="16">
        <v>0</v>
      </c>
      <c r="G38" s="16">
        <v>0</v>
      </c>
      <c r="H38" s="16">
        <v>55</v>
      </c>
      <c r="I38" s="16">
        <v>0</v>
      </c>
      <c r="J38" s="16">
        <v>0</v>
      </c>
      <c r="K38" s="16">
        <v>0</v>
      </c>
      <c r="L38" s="16">
        <v>0</v>
      </c>
      <c r="M38" s="16">
        <v>1044</v>
      </c>
    </row>
    <row r="39" spans="1:13" s="9" customFormat="1" ht="12.75">
      <c r="A39" s="9" t="s">
        <v>45</v>
      </c>
      <c r="B39" s="9" t="s">
        <v>31</v>
      </c>
      <c r="C39" s="14">
        <f t="shared" si="0"/>
        <v>4</v>
      </c>
      <c r="D39" s="14">
        <v>0</v>
      </c>
      <c r="E39" s="14">
        <v>0</v>
      </c>
      <c r="F39" s="14">
        <v>4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s="11" customFormat="1" ht="12.75">
      <c r="A40" s="10" t="s">
        <v>46</v>
      </c>
      <c r="C40" s="17">
        <f t="shared" si="0"/>
        <v>8333</v>
      </c>
      <c r="D40" s="15">
        <f>+D38+D39</f>
        <v>7230</v>
      </c>
      <c r="E40" s="15">
        <f aca="true" t="shared" si="13" ref="E40:M40">+E38+E39</f>
        <v>0</v>
      </c>
      <c r="F40" s="15">
        <f t="shared" si="13"/>
        <v>4</v>
      </c>
      <c r="G40" s="15">
        <f t="shared" si="13"/>
        <v>0</v>
      </c>
      <c r="H40" s="15">
        <f t="shared" si="13"/>
        <v>55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1044</v>
      </c>
    </row>
    <row r="41" spans="1:13" s="9" customFormat="1" ht="12.75">
      <c r="A41" s="9" t="s">
        <v>47</v>
      </c>
      <c r="B41" s="9" t="s">
        <v>17</v>
      </c>
      <c r="C41" s="14">
        <f t="shared" si="0"/>
        <v>1913</v>
      </c>
      <c r="D41" s="16">
        <v>1701</v>
      </c>
      <c r="E41" s="16">
        <v>0</v>
      </c>
      <c r="F41" s="16">
        <v>0</v>
      </c>
      <c r="G41" s="16">
        <v>0</v>
      </c>
      <c r="H41" s="16">
        <v>14</v>
      </c>
      <c r="I41" s="16">
        <v>0</v>
      </c>
      <c r="J41" s="16">
        <v>0</v>
      </c>
      <c r="K41" s="16">
        <v>0</v>
      </c>
      <c r="L41" s="16">
        <v>0</v>
      </c>
      <c r="M41" s="16">
        <v>198</v>
      </c>
    </row>
    <row r="42" spans="1:13" s="11" customFormat="1" ht="12.75">
      <c r="A42" s="10" t="s">
        <v>48</v>
      </c>
      <c r="C42" s="15">
        <f t="shared" si="0"/>
        <v>1913</v>
      </c>
      <c r="D42" s="15">
        <f>+D41</f>
        <v>1701</v>
      </c>
      <c r="E42" s="15">
        <f aca="true" t="shared" si="14" ref="E42:M42">+E41</f>
        <v>0</v>
      </c>
      <c r="F42" s="15">
        <f t="shared" si="14"/>
        <v>0</v>
      </c>
      <c r="G42" s="15">
        <f t="shared" si="14"/>
        <v>0</v>
      </c>
      <c r="H42" s="15">
        <f t="shared" si="14"/>
        <v>14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198</v>
      </c>
    </row>
    <row r="43" spans="1:13" s="9" customFormat="1" ht="12.75">
      <c r="A43" s="9" t="s">
        <v>49</v>
      </c>
      <c r="B43" s="9" t="s">
        <v>17</v>
      </c>
      <c r="C43" s="14">
        <f t="shared" si="0"/>
        <v>2429</v>
      </c>
      <c r="D43" s="16">
        <v>2144</v>
      </c>
      <c r="E43" s="16">
        <v>0</v>
      </c>
      <c r="F43" s="16">
        <v>0</v>
      </c>
      <c r="G43" s="16">
        <v>0</v>
      </c>
      <c r="H43" s="16">
        <v>21</v>
      </c>
      <c r="I43" s="16">
        <v>0</v>
      </c>
      <c r="J43" s="16">
        <v>0</v>
      </c>
      <c r="K43" s="16">
        <v>0</v>
      </c>
      <c r="L43" s="16">
        <v>0</v>
      </c>
      <c r="M43" s="16">
        <v>264</v>
      </c>
    </row>
    <row r="44" spans="1:13" s="11" customFormat="1" ht="12.75">
      <c r="A44" s="10" t="s">
        <v>50</v>
      </c>
      <c r="C44" s="15">
        <f t="shared" si="0"/>
        <v>2429</v>
      </c>
      <c r="D44" s="15">
        <f>+D43</f>
        <v>2144</v>
      </c>
      <c r="E44" s="15">
        <f aca="true" t="shared" si="15" ref="E44:M44">+E43</f>
        <v>0</v>
      </c>
      <c r="F44" s="15">
        <f t="shared" si="15"/>
        <v>0</v>
      </c>
      <c r="G44" s="15">
        <f t="shared" si="15"/>
        <v>0</v>
      </c>
      <c r="H44" s="15">
        <f t="shared" si="15"/>
        <v>21</v>
      </c>
      <c r="I44" s="15">
        <f t="shared" si="15"/>
        <v>0</v>
      </c>
      <c r="J44" s="15">
        <f t="shared" si="15"/>
        <v>0</v>
      </c>
      <c r="K44" s="15">
        <f t="shared" si="15"/>
        <v>0</v>
      </c>
      <c r="L44" s="15">
        <f t="shared" si="15"/>
        <v>0</v>
      </c>
      <c r="M44" s="15">
        <f t="shared" si="15"/>
        <v>264</v>
      </c>
    </row>
    <row r="45" spans="1:13" s="9" customFormat="1" ht="12.75">
      <c r="A45" s="9" t="s">
        <v>51</v>
      </c>
      <c r="B45" s="9" t="s">
        <v>52</v>
      </c>
      <c r="C45" s="14">
        <f t="shared" si="0"/>
        <v>13086</v>
      </c>
      <c r="D45" s="16">
        <v>11836</v>
      </c>
      <c r="E45" s="16">
        <v>949</v>
      </c>
      <c r="F45" s="16">
        <v>61</v>
      </c>
      <c r="G45" s="16">
        <v>1</v>
      </c>
      <c r="H45" s="16">
        <v>1</v>
      </c>
      <c r="I45" s="16">
        <v>0</v>
      </c>
      <c r="J45" s="16">
        <v>0</v>
      </c>
      <c r="K45" s="16">
        <v>236</v>
      </c>
      <c r="L45" s="16">
        <v>2</v>
      </c>
      <c r="M45" s="16">
        <v>0</v>
      </c>
    </row>
    <row r="46" spans="1:13" s="9" customFormat="1" ht="12.75">
      <c r="A46" s="9" t="s">
        <v>51</v>
      </c>
      <c r="B46" s="9" t="s">
        <v>17</v>
      </c>
      <c r="C46" s="14">
        <f t="shared" si="0"/>
        <v>1463</v>
      </c>
      <c r="D46" s="16">
        <v>1317</v>
      </c>
      <c r="E46" s="16">
        <v>0</v>
      </c>
      <c r="F46" s="16">
        <v>0</v>
      </c>
      <c r="G46" s="16">
        <v>0</v>
      </c>
      <c r="H46" s="16">
        <v>12</v>
      </c>
      <c r="I46" s="16">
        <v>0</v>
      </c>
      <c r="J46" s="16">
        <v>0</v>
      </c>
      <c r="K46" s="16">
        <v>0</v>
      </c>
      <c r="L46" s="16">
        <v>0</v>
      </c>
      <c r="M46" s="16">
        <v>134</v>
      </c>
    </row>
    <row r="47" spans="1:13" s="9" customFormat="1" ht="12.75">
      <c r="A47" s="9" t="s">
        <v>51</v>
      </c>
      <c r="B47" s="9" t="s">
        <v>31</v>
      </c>
      <c r="C47" s="14">
        <f t="shared" si="0"/>
        <v>2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1:13" s="11" customFormat="1" ht="12.75">
      <c r="A48" s="10" t="s">
        <v>53</v>
      </c>
      <c r="C48" s="15">
        <f t="shared" si="0"/>
        <v>14551</v>
      </c>
      <c r="D48" s="15">
        <f>+D45+D46+D47</f>
        <v>13153</v>
      </c>
      <c r="E48" s="15">
        <f aca="true" t="shared" si="16" ref="E48:M48">+E45+E46+E47</f>
        <v>950</v>
      </c>
      <c r="F48" s="15">
        <f t="shared" si="16"/>
        <v>62</v>
      </c>
      <c r="G48" s="15">
        <f t="shared" si="16"/>
        <v>1</v>
      </c>
      <c r="H48" s="15">
        <f t="shared" si="16"/>
        <v>13</v>
      </c>
      <c r="I48" s="15">
        <f t="shared" si="16"/>
        <v>0</v>
      </c>
      <c r="J48" s="15">
        <f t="shared" si="16"/>
        <v>0</v>
      </c>
      <c r="K48" s="15">
        <f t="shared" si="16"/>
        <v>236</v>
      </c>
      <c r="L48" s="15">
        <f t="shared" si="16"/>
        <v>2</v>
      </c>
      <c r="M48" s="15">
        <f t="shared" si="16"/>
        <v>134</v>
      </c>
    </row>
    <row r="49" spans="3:1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12" customFormat="1" ht="12.75">
      <c r="A50" s="4" t="s">
        <v>54</v>
      </c>
      <c r="C50" s="3">
        <f>+C7+C9+C11+C13+C15+C19+C23+C26+C28+C29+C31+C32+C34+C36+C38+C41+C43+C46</f>
        <v>76658</v>
      </c>
      <c r="D50" s="3">
        <f aca="true" t="shared" si="17" ref="D50:M50">+D7+D9+D11+D13+D15+D19+D23+D26+D28+D29+D31+D32+D34+D36+D38+D41+D43+D46</f>
        <v>65332</v>
      </c>
      <c r="E50" s="3">
        <f t="shared" si="17"/>
        <v>0</v>
      </c>
      <c r="F50" s="3">
        <f t="shared" si="17"/>
        <v>0</v>
      </c>
      <c r="G50" s="3">
        <f t="shared" si="17"/>
        <v>0</v>
      </c>
      <c r="H50" s="3">
        <f t="shared" si="17"/>
        <v>654</v>
      </c>
      <c r="I50" s="3">
        <f t="shared" si="17"/>
        <v>0</v>
      </c>
      <c r="J50" s="3">
        <f t="shared" si="17"/>
        <v>0</v>
      </c>
      <c r="K50" s="3">
        <f t="shared" si="17"/>
        <v>0</v>
      </c>
      <c r="L50" s="3">
        <f t="shared" si="17"/>
        <v>0</v>
      </c>
      <c r="M50" s="3">
        <f t="shared" si="17"/>
        <v>10672</v>
      </c>
    </row>
    <row r="51" spans="1:13" s="12" customFormat="1" ht="12.75">
      <c r="A51" s="4" t="s">
        <v>55</v>
      </c>
      <c r="C51" s="3">
        <f>+C17+C18+C20+C45</f>
        <v>132897</v>
      </c>
      <c r="D51" s="3">
        <f aca="true" t="shared" si="18" ref="D51:M51">+D17+D18+D20+D45</f>
        <v>119223</v>
      </c>
      <c r="E51" s="3">
        <f t="shared" si="18"/>
        <v>12520</v>
      </c>
      <c r="F51" s="3">
        <f t="shared" si="18"/>
        <v>431</v>
      </c>
      <c r="G51" s="3">
        <f t="shared" si="18"/>
        <v>2</v>
      </c>
      <c r="H51" s="3">
        <f t="shared" si="18"/>
        <v>4</v>
      </c>
      <c r="I51" s="3">
        <f t="shared" si="18"/>
        <v>0</v>
      </c>
      <c r="J51" s="3">
        <f t="shared" si="18"/>
        <v>103</v>
      </c>
      <c r="K51" s="3">
        <f t="shared" si="18"/>
        <v>612</v>
      </c>
      <c r="L51" s="3">
        <f t="shared" si="18"/>
        <v>2</v>
      </c>
      <c r="M51" s="3">
        <f t="shared" si="18"/>
        <v>0</v>
      </c>
    </row>
    <row r="52" spans="1:13" s="12" customFormat="1" ht="12.75">
      <c r="A52" s="4" t="s">
        <v>56</v>
      </c>
      <c r="C52" s="3">
        <f>+C21+C24+C39+C47</f>
        <v>23</v>
      </c>
      <c r="D52" s="3">
        <f>+D21+D24+D39+D47</f>
        <v>0</v>
      </c>
      <c r="E52" s="3">
        <f aca="true" t="shared" si="19" ref="E52:M52">+E21+E24+E39+E47</f>
        <v>8</v>
      </c>
      <c r="F52" s="3">
        <f t="shared" si="19"/>
        <v>15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</row>
    <row r="53" spans="1:13" s="12" customFormat="1" ht="12.75">
      <c r="A53" s="4" t="s">
        <v>57</v>
      </c>
      <c r="C53" s="3">
        <f>+C8+C10+C12+C14+C16+C22+C25+C27+C30+C33+C35+C37+C40+C42+C44+C48</f>
        <v>209578</v>
      </c>
      <c r="D53" s="3">
        <f aca="true" t="shared" si="20" ref="D53:M53">+D8+D10+D12+D14+D16+D22+D25+D27+D30+D33+D35+D37+D40+D42+D44+D48</f>
        <v>184555</v>
      </c>
      <c r="E53" s="3">
        <f t="shared" si="20"/>
        <v>12528</v>
      </c>
      <c r="F53" s="3">
        <f t="shared" si="20"/>
        <v>446</v>
      </c>
      <c r="G53" s="3">
        <f t="shared" si="20"/>
        <v>2</v>
      </c>
      <c r="H53" s="3">
        <f t="shared" si="20"/>
        <v>658</v>
      </c>
      <c r="I53" s="3">
        <f t="shared" si="20"/>
        <v>0</v>
      </c>
      <c r="J53" s="3">
        <f t="shared" si="20"/>
        <v>103</v>
      </c>
      <c r="K53" s="3">
        <f t="shared" si="20"/>
        <v>612</v>
      </c>
      <c r="L53" s="3">
        <f t="shared" si="20"/>
        <v>2</v>
      </c>
      <c r="M53" s="3">
        <f t="shared" si="20"/>
        <v>10672</v>
      </c>
    </row>
    <row r="55" ht="12.75">
      <c r="A55" s="4" t="s">
        <v>58</v>
      </c>
    </row>
    <row r="56" ht="12.75">
      <c r="A56" s="4" t="s">
        <v>59</v>
      </c>
    </row>
    <row r="57" ht="12.75">
      <c r="A57" s="4"/>
    </row>
    <row r="58" ht="12.75">
      <c r="A58" s="4" t="s">
        <v>61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2013-12-17T21:05:10Z</cp:lastPrinted>
  <dcterms:created xsi:type="dcterms:W3CDTF">2012-12-10T20:10:04Z</dcterms:created>
  <dcterms:modified xsi:type="dcterms:W3CDTF">2015-12-18T14:56:02Z</dcterms:modified>
  <cp:category/>
  <cp:version/>
  <cp:contentType/>
  <cp:contentStatus/>
</cp:coreProperties>
</file>